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ВОД" sheetId="1" state="visible" r:id="rId1"/>
    <sheet name="Аренда" sheetId="2" state="visible" r:id="rId2"/>
    <sheet name="Экспертиза" sheetId="3" state="visible" r:id="rId3"/>
  </sheets>
  <definedNames>
    <definedName name="Print_Titles" localSheetId="0" hidden="0">СВОД!$4:$5</definedName>
    <definedName name="_xlnm.Print_Area" localSheetId="0">СВОД!$A$1:$K$41</definedName>
  </definedNames>
  <calcPr/>
</workbook>
</file>

<file path=xl/sharedStrings.xml><?xml version="1.0" encoding="utf-8"?>
<sst xmlns="http://schemas.openxmlformats.org/spreadsheetml/2006/main" count="94" uniqueCount="94">
  <si>
    <t xml:space="preserve">Приложение 2</t>
  </si>
  <si>
    <t xml:space="preserve">Расчет поступлений доходов в областной бюджет Новосибирской области, главным администратором которых является министерство труда и социального развития Новосибирской области
на 2026 год и плановый период 2027 и 2028 годов</t>
  </si>
  <si>
    <t>руб.</t>
  </si>
  <si>
    <t xml:space="preserve">Код дохода</t>
  </si>
  <si>
    <t xml:space="preserve">Наименование кода дохода</t>
  </si>
  <si>
    <t xml:space="preserve">Годовой объем поступлений
(источник данных - форма 0503127)</t>
  </si>
  <si>
    <t xml:space="preserve">Корректирующий показатель</t>
  </si>
  <si>
    <t xml:space="preserve">Расчетный объем поступлений доходов</t>
  </si>
  <si>
    <t xml:space="preserve">2026 год</t>
  </si>
  <si>
    <t xml:space="preserve">2027 год</t>
  </si>
  <si>
    <t xml:space="preserve">2028 год</t>
  </si>
  <si>
    <t xml:space="preserve">Метод расчета</t>
  </si>
  <si>
    <t xml:space="preserve">2023 год</t>
  </si>
  <si>
    <t xml:space="preserve">2024 год</t>
  </si>
  <si>
    <t xml:space="preserve">2025 год (ожидаемый)</t>
  </si>
  <si>
    <t xml:space="preserve">1 11 05032 02 0000 120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</si>
  <si>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</si>
  <si>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Прямой расчет</t>
  </si>
  <si>
    <t xml:space="preserve">1 13 02062 02 0000 130</t>
  </si>
  <si>
    <t xml:space="preserve">Доходы, поступающие в порядке возмещения расходов, понесенных в связи с эксплуатацией имущества субъектов Российской Федерации</t>
  </si>
  <si>
    <t>Усреднение</t>
  </si>
  <si>
    <t xml:space="preserve">1 13 02992 02 0000 130</t>
  </si>
  <si>
    <t xml:space="preserve">Прочие доходы от компенсации затрат бюджетов субъектов Российской Федерации</t>
  </si>
  <si>
    <t xml:space="preserve">1 15 02020 02 0000 140</t>
  </si>
  <si>
    <t xml:space="preserve">Платежи, взимаемые государственными органами (организациями) субъектов Российской Федерации за выполнение определенных функций</t>
  </si>
  <si>
    <t xml:space="preserve">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</si>
  <si>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</si>
  <si>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</si>
  <si>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</si>
  <si>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</si>
  <si>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</si>
  <si>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</si>
  <si>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</si>
  <si>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</si>
  <si>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</si>
  <si>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1 16 01093 01 0000 140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</si>
  <si>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</si>
  <si>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1 16 01103 01 0000 140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</si>
  <si>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</si>
  <si>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1 16 01113 01 0000 140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</si>
  <si>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</si>
  <si>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1 16 01123 01 0000 140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</si>
  <si>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</si>
  <si>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1 16 01133 01 0000 140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</si>
  <si>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</si>
  <si>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</si>
  <si>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</si>
  <si>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</si>
  <si>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</si>
  <si>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1 16 01163 01 0000 140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</si>
  <si>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</si>
  <si>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 xml:space="preserve">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</si>
  <si>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</si>
  <si>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1 16 01183 01 0000 140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</si>
  <si>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</si>
  <si>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</si>
  <si>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</si>
  <si>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</si>
  <si>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</si>
  <si>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1 16 01213 01 0000 140</t>
  </si>
  <si>
    <t xml:space="preserve"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</si>
  <si>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 xml:space="preserve">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</si>
  <si>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</si>
  <si>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1 16 07010 02 0000 140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</si>
  <si>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</si>
  <si>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 xml:space="preserve">1 16 07090 02 0000 140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</si>
  <si>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</si>
  <si>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 xml:space="preserve">1 16 10021 02 0000 140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</si>
  <si>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субъекта Российской Федерации</t>
  </si>
  <si>
    <t xml:space="preserve">1 16 10022 02 0000 140</t>
  </si>
  <si>
    <t xml:space="preserve">Прочее возмещение ущерба, причиненного имуществу, находящемуся в собственности субъекта Российской Федерации (за исключением имущества, закрепленного за бюджетными (автономными) учреждениями, унитарными предприятиями субъекта Российской Федерации)</t>
  </si>
  <si>
    <t xml:space="preserve">1 16 10056 02 0000 140</t>
  </si>
  <si>
    <t xml:space="preserve"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</si>
  <si>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 xml:space="preserve">1 16 10122 01 0000 140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</si>
  <si>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</si>
  <si>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 xml:space="preserve">1 17 05020 02 0000 180</t>
  </si>
  <si>
    <t xml:space="preserve">Прочие неналоговые доходы бюджетов субъектов Российской Федерации</t>
  </si>
  <si>
    <t xml:space="preserve">1 17 16000 02 0000 180</t>
  </si>
  <si>
    <t xml:space="preserve">Прочие неналоговые доходы бюджетов субъектов Российской Федерации в части невыясненных поступлений, по которым не осуществлен возврат (уточнение) не позднее трех лет со дня их зачисления на единый счет бюджета субъекта Российской Федерации</t>
  </si>
  <si>
    <t xml:space="preserve">Иной способ</t>
  </si>
  <si>
    <t>ИТОГО</t>
  </si>
  <si>
    <t xml:space="preserve">Первый заместитель министра</t>
  </si>
  <si>
    <t xml:space="preserve">Е.М. Москалева</t>
  </si>
  <si>
    <t xml:space="preserve">наименование кода дохода</t>
  </si>
  <si>
    <t xml:space="preserve">Количество договоров в 2025 году</t>
  </si>
  <si>
    <t xml:space="preserve">Арендная плата в 2025 году, руб./мес.</t>
  </si>
  <si>
    <t xml:space="preserve">Период аренды, мес.</t>
  </si>
  <si>
    <t xml:space="preserve">ИТОГО, руб./ год</t>
  </si>
  <si>
    <t>Приложение</t>
  </si>
  <si>
    <t xml:space="preserve">Размер платы за проведение экспертизы качества специальной оценки условий труда, руб.</t>
  </si>
  <si>
    <t xml:space="preserve">Плановое количество экпертиз</t>
  </si>
  <si>
    <t xml:space="preserve">Планируемый объем доходов</t>
  </si>
  <si>
    <t xml:space="preserve">2025 год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</si>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</sst>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0_ ;\-#,##0.00\ "/>
    <numFmt numFmtId="161" formatCode="#,##0.0"/>
    <numFmt numFmtId="162" formatCode="#,##0_ ;\-#,##0\ "/>
  </numFmts>
  <fonts count="9">
    <font>
      <sz val="11.000000"/>
      <color theme="1"/>
      <name val="Calibri"/>
      <scheme val="minor"/>
    </font>
    <font>
      <sz val="11.000000"/>
      <color theme="1"/>
      <name val="Times New Roman"/>
    </font>
    <font>
      <sz val="12.000000"/>
      <color theme="1"/>
      <name val="Times New Roman"/>
    </font>
    <font>
      <b/>
      <sz val="13.000000"/>
      <color theme="1"/>
      <name val="Times New Roman"/>
    </font>
    <font>
      <b/>
      <sz val="11.000000"/>
      <color theme="1"/>
      <name val="Times New Roman"/>
    </font>
    <font>
      <sz val="10.000000"/>
      <color theme="1"/>
      <name val="Times New Roman"/>
    </font>
    <font>
      <sz val="14.000000"/>
      <color theme="1"/>
      <name val="Times New Roman"/>
    </font>
    <font>
      <b/>
      <sz val="14.000000"/>
      <color theme="1"/>
      <name val="Times New Roman"/>
    </font>
    <font>
      <b/>
      <sz val="12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63">
    <xf fontId="0" fillId="0" borderId="0" numFmtId="0" xfId="0"/>
    <xf fontId="1" fillId="0" borderId="0" numFmtId="0" xfId="0" applyFont="1"/>
    <xf fontId="1" fillId="0" borderId="0" numFmtId="0" xfId="0" applyFont="1" applyAlignment="1">
      <alignment vertical="top"/>
    </xf>
    <xf fontId="1" fillId="0" borderId="0" numFmtId="0" xfId="0" applyFont="1" applyAlignment="1">
      <alignment wrapText="1"/>
    </xf>
    <xf fontId="1" fillId="2" borderId="0" numFmtId="0" xfId="0" applyFont="1" applyFill="1"/>
    <xf fontId="1" fillId="0" borderId="0" numFmtId="0" xfId="0" applyFont="1" applyAlignment="1">
      <alignment horizontal="right"/>
    </xf>
    <xf fontId="2" fillId="0" borderId="0" numFmtId="0" xfId="0" applyFont="1"/>
    <xf fontId="3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center" vertical="center"/>
    </xf>
    <xf fontId="3" fillId="2" borderId="0" numFmtId="0" xfId="0" applyFont="1" applyFill="1" applyAlignment="1">
      <alignment horizontal="center" vertical="center"/>
    </xf>
    <xf fontId="4" fillId="0" borderId="1" numFmtId="0" xfId="0" applyFont="1" applyBorder="1" applyAlignment="1">
      <alignment horizontal="center" vertical="top"/>
    </xf>
    <xf fontId="4" fillId="0" borderId="1" numFmtId="0" xfId="0" applyFont="1" applyBorder="1" applyAlignment="1">
      <alignment horizontal="center" vertical="center" wrapText="1"/>
    </xf>
    <xf fontId="4" fillId="2" borderId="2" numFmtId="0" xfId="0" applyFont="1" applyFill="1" applyBorder="1" applyAlignment="1">
      <alignment horizontal="center" wrapText="1"/>
    </xf>
    <xf fontId="4" fillId="2" borderId="3" numFmtId="0" xfId="0" applyFont="1" applyFill="1" applyBorder="1" applyAlignment="1">
      <alignment horizontal="center" wrapText="1"/>
    </xf>
    <xf fontId="4" fillId="0" borderId="1" numFmtId="49" xfId="0" applyNumberFormat="1" applyFont="1" applyBorder="1" applyAlignment="1">
      <alignment horizontal="center" vertical="center" wrapText="1"/>
    </xf>
    <xf fontId="4" fillId="0" borderId="4" numFmtId="0" xfId="0" applyFont="1" applyBorder="1" applyAlignment="1">
      <alignment horizontal="center" vertical="center"/>
    </xf>
    <xf fontId="4" fillId="0" borderId="1" numFmtId="0" xfId="0" applyFont="1" applyBorder="1" applyAlignment="1">
      <alignment horizontal="center" vertical="center"/>
    </xf>
    <xf fontId="4" fillId="0" borderId="0" numFmtId="0" xfId="0" applyFont="1"/>
    <xf fontId="4" fillId="2" borderId="0" numFmtId="0" xfId="0" applyFont="1" applyFill="1" applyAlignment="1">
      <alignment horizontal="center" vertical="center"/>
    </xf>
    <xf fontId="4" fillId="2" borderId="1" numFmtId="0" xfId="0" applyFont="1" applyFill="1" applyBorder="1" applyAlignment="1">
      <alignment horizontal="center" vertical="center"/>
    </xf>
    <xf fontId="4" fillId="2" borderId="1" numFmtId="0" xfId="0" applyFont="1" applyFill="1" applyBorder="1" applyAlignment="1">
      <alignment horizontal="center" vertical="center" wrapText="1"/>
    </xf>
    <xf fontId="1" fillId="0" borderId="1" numFmtId="49" xfId="0" applyNumberFormat="1" applyFont="1" applyBorder="1" applyAlignment="1">
      <alignment vertical="top"/>
    </xf>
    <xf fontId="1" fillId="0" borderId="1" numFmtId="0" xfId="0" applyFont="1" applyBorder="1" applyAlignment="1">
      <alignment wrapText="1"/>
    </xf>
    <xf fontId="1" fillId="2" borderId="1" numFmtId="160" xfId="0" applyNumberFormat="1" applyFont="1" applyFill="1" applyBorder="1" applyAlignment="1">
      <alignment vertical="center"/>
    </xf>
    <xf fontId="1" fillId="3" borderId="1" numFmtId="160" xfId="0" applyNumberFormat="1" applyFont="1" applyFill="1" applyBorder="1" applyAlignment="1">
      <alignment vertical="center"/>
    </xf>
    <xf fontId="4" fillId="3" borderId="1" numFmtId="160" xfId="0" applyNumberFormat="1" applyFont="1" applyFill="1" applyBorder="1" applyAlignment="1">
      <alignment vertical="center"/>
    </xf>
    <xf fontId="5" fillId="3" borderId="1" numFmtId="0" xfId="0" applyFont="1" applyFill="1" applyBorder="1" applyAlignment="1">
      <alignment horizontal="center" vertical="center"/>
    </xf>
    <xf fontId="1" fillId="0" borderId="1" numFmtId="0" xfId="0" applyFont="1" applyBorder="1" applyAlignment="1">
      <alignment vertical="top"/>
    </xf>
    <xf fontId="1" fillId="2" borderId="0" numFmtId="160" xfId="0" applyNumberFormat="1" applyFont="1" applyFill="1" applyAlignment="1">
      <alignment vertical="center"/>
    </xf>
    <xf fontId="1" fillId="0" borderId="1" numFmtId="160" xfId="0" applyNumberFormat="1" applyFont="1" applyBorder="1" applyAlignment="1">
      <alignment vertical="center"/>
    </xf>
    <xf fontId="4" fillId="0" borderId="1" numFmtId="160" xfId="0" applyNumberFormat="1" applyFont="1" applyBorder="1" applyAlignment="1">
      <alignment vertical="center"/>
    </xf>
    <xf fontId="5" fillId="0" borderId="1" numFmtId="0" xfId="0" applyFont="1" applyBorder="1" applyAlignment="1">
      <alignment horizontal="center" vertical="center"/>
    </xf>
    <xf fontId="1" fillId="0" borderId="4" numFmtId="0" xfId="0" applyFont="1" applyBorder="1" applyAlignment="1">
      <alignment vertical="top"/>
    </xf>
    <xf fontId="1" fillId="0" borderId="4" numFmtId="0" xfId="0" applyFont="1" applyBorder="1" applyAlignment="1">
      <alignment wrapText="1"/>
    </xf>
    <xf fontId="4" fillId="0" borderId="5" numFmtId="0" xfId="0" applyFont="1" applyBorder="1" applyAlignment="1">
      <alignment horizontal="left" vertical="top"/>
    </xf>
    <xf fontId="4" fillId="0" borderId="2" numFmtId="0" xfId="0" applyFont="1" applyBorder="1" applyAlignment="1">
      <alignment horizontal="left" vertical="top"/>
    </xf>
    <xf fontId="4" fillId="2" borderId="2" numFmtId="0" xfId="0" applyFont="1" applyFill="1" applyBorder="1" applyAlignment="1">
      <alignment horizontal="left" vertical="top"/>
    </xf>
    <xf fontId="4" fillId="0" borderId="3" numFmtId="0" xfId="0" applyFont="1" applyBorder="1" applyAlignment="1">
      <alignment horizontal="left" vertical="top"/>
    </xf>
    <xf fontId="4" fillId="0" borderId="1" numFmtId="160" xfId="0" applyNumberFormat="1" applyFont="1" applyBorder="1"/>
    <xf fontId="4" fillId="0" borderId="1" numFmtId="0" xfId="0" applyFont="1" applyBorder="1"/>
    <xf fontId="1" fillId="0" borderId="0" numFmtId="0" xfId="0" applyFont="1" applyAlignment="1">
      <alignment horizontal="center" wrapText="1"/>
    </xf>
    <xf fontId="1" fillId="2" borderId="0" numFmtId="0" xfId="0" applyFont="1" applyFill="1" applyAlignment="1">
      <alignment horizontal="center"/>
    </xf>
    <xf fontId="6" fillId="0" borderId="0" numFmtId="0" xfId="0" applyFont="1" applyAlignment="1">
      <alignment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7" fillId="0" borderId="0" numFmtId="0" xfId="0" applyFont="1" applyAlignment="1">
      <alignment horizontal="center" wrapText="1"/>
    </xf>
    <xf fontId="6" fillId="0" borderId="6" numFmtId="0" xfId="0" applyFont="1" applyBorder="1" applyAlignment="1">
      <alignment horizontal="center" wrapText="1"/>
    </xf>
    <xf fontId="5" fillId="0" borderId="0" numFmtId="0" xfId="0" applyFont="1" applyAlignment="1">
      <alignment horizontal="center" vertical="center" wrapText="1"/>
    </xf>
    <xf fontId="6" fillId="0" borderId="1" numFmtId="0" xfId="0" applyFont="1" applyBorder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6" fillId="0" borderId="1" numFmtId="4" xfId="0" applyNumberFormat="1" applyFont="1" applyBorder="1" applyAlignment="1">
      <alignment horizontal="center" vertical="center" wrapText="1"/>
    </xf>
    <xf fontId="8" fillId="0" borderId="0" numFmtId="0" xfId="0" applyFont="1" applyAlignment="1">
      <alignment horizontal="center" wrapText="1"/>
    </xf>
    <xf fontId="2" fillId="0" borderId="6" numFmtId="0" xfId="0" applyFont="1" applyBorder="1" applyAlignment="1">
      <alignment horizontal="center" wrapText="1"/>
    </xf>
    <xf fontId="5" fillId="0" borderId="7" numFmtId="0" xfId="0" applyFont="1" applyBorder="1" applyAlignment="1">
      <alignment horizontal="center" wrapText="1"/>
    </xf>
    <xf fontId="4" fillId="0" borderId="1" numFmtId="0" xfId="0" applyFont="1" applyBorder="1" applyAlignment="1">
      <alignment horizontal="center"/>
    </xf>
    <xf fontId="1" fillId="0" borderId="1" numFmtId="161" xfId="0" applyNumberFormat="1" applyFont="1" applyBorder="1" applyAlignment="1">
      <alignment horizontal="center" vertical="center"/>
    </xf>
    <xf fontId="1" fillId="0" borderId="1" numFmtId="162" xfId="0" applyNumberFormat="1" applyFont="1" applyBorder="1" applyAlignment="1">
      <alignment horizontal="center"/>
    </xf>
    <xf fontId="1" fillId="0" borderId="0" numFmtId="162" xfId="0" applyNumberFormat="1" applyFont="1" applyAlignment="1">
      <alignment horizontal="center"/>
    </xf>
    <xf fontId="1" fillId="0" borderId="0" numFmtId="161" xfId="0" applyNumberFormat="1" applyFont="1"/>
    <xf fontId="1" fillId="0" borderId="1" numFmtId="161" xfId="0" applyNumberFormat="1" applyFont="1" applyBorder="1"/>
    <xf fontId="4" fillId="0" borderId="1" numFmtId="161" xfId="0" applyNumberFormat="1" applyFont="1" applyBorder="1" applyAlignment="1">
      <alignment horizontal="center" vertical="center"/>
    </xf>
    <xf fontId="4" fillId="0" borderId="1" numFmtId="162" xfId="0" applyNumberFormat="1" applyFont="1" applyBorder="1" applyAlignment="1">
      <alignment horizontal="center"/>
    </xf>
    <xf fontId="4" fillId="0" borderId="1" numFmtId="16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60" workbookViewId="0">
      <pane xSplit="1" ySplit="5" topLeftCell="B6" activePane="bottomRight" state="frozen"/>
      <selection activeCell="I38" activeCellId="0" sqref="I38"/>
    </sheetView>
  </sheetViews>
  <sheetFormatPr defaultRowHeight="14.25"/>
  <cols>
    <col customWidth="1" min="1" max="1" style="2" width="26.5703125"/>
    <col customWidth="1" min="2" max="2" style="3" width="122.28515625"/>
    <col customWidth="1" min="3" max="5" style="4" width="15.42578125"/>
    <col customWidth="1" min="6" max="6" style="1" width="13.42578125"/>
    <col customWidth="1" min="7" max="7" style="1" width="19.140625"/>
    <col customWidth="1" min="8" max="11" style="1" width="18.140625"/>
    <col min="12" max="16384" style="1" width="9.140625"/>
  </cols>
  <sheetData>
    <row r="1">
      <c r="K1" s="5" t="s">
        <v>0</v>
      </c>
    </row>
    <row r="2" s="6" customFormat="1" ht="53.25" customHeight="1">
      <c r="A2" s="7" t="s">
        <v>1</v>
      </c>
      <c r="B2" s="8"/>
      <c r="C2" s="9"/>
      <c r="D2" s="9"/>
      <c r="E2" s="9"/>
      <c r="F2" s="8"/>
      <c r="G2" s="8"/>
      <c r="H2" s="8"/>
      <c r="I2" s="8"/>
      <c r="J2" s="8"/>
      <c r="K2" s="8"/>
    </row>
    <row r="3">
      <c r="K3" s="5" t="s">
        <v>2</v>
      </c>
    </row>
    <row r="4" ht="30" customHeight="1">
      <c r="A4" s="10" t="s">
        <v>3</v>
      </c>
      <c r="B4" s="11" t="s">
        <v>4</v>
      </c>
      <c r="C4" s="12" t="s">
        <v>5</v>
      </c>
      <c r="D4" s="12"/>
      <c r="E4" s="13"/>
      <c r="F4" s="11" t="s">
        <v>6</v>
      </c>
      <c r="G4" s="14" t="s">
        <v>7</v>
      </c>
      <c r="H4" s="15" t="s">
        <v>8</v>
      </c>
      <c r="I4" s="15" t="s">
        <v>9</v>
      </c>
      <c r="J4" s="16" t="s">
        <v>10</v>
      </c>
      <c r="K4" s="16" t="s">
        <v>11</v>
      </c>
    </row>
    <row r="5" s="17" customFormat="1" ht="27.75" customHeight="1">
      <c r="A5" s="10"/>
      <c r="B5" s="11"/>
      <c r="C5" s="18" t="s">
        <v>12</v>
      </c>
      <c r="D5" s="19" t="s">
        <v>13</v>
      </c>
      <c r="E5" s="20" t="s">
        <v>14</v>
      </c>
      <c r="F5" s="11"/>
      <c r="G5" s="14"/>
      <c r="H5" s="16"/>
      <c r="I5" s="16"/>
      <c r="J5" s="16"/>
      <c r="K5" s="16"/>
    </row>
    <row r="6" s="17" customFormat="1" ht="42.75">
      <c r="A6" s="21" t="s">
        <v>15</v>
      </c>
      <c r="B6" s="22" t="s">
        <v>16</v>
      </c>
      <c r="C6" s="23">
        <v>0</v>
      </c>
      <c r="D6" s="23">
        <v>71019.960000000006</v>
      </c>
      <c r="E6" s="23">
        <v>58000</v>
      </c>
      <c r="F6" s="24">
        <v>0</v>
      </c>
      <c r="G6" s="24">
        <f>Аренда!D8</f>
        <v>166652.63999999998</v>
      </c>
      <c r="H6" s="25">
        <v>166700</v>
      </c>
      <c r="I6" s="25">
        <f t="shared" ref="I6:I9" si="0">H6</f>
        <v>166700</v>
      </c>
      <c r="J6" s="25">
        <f t="shared" ref="J6:J9" si="1">I6</f>
        <v>166700</v>
      </c>
      <c r="K6" s="26" t="s">
        <v>17</v>
      </c>
    </row>
    <row r="7" ht="28.5">
      <c r="A7" s="27" t="s">
        <v>18</v>
      </c>
      <c r="B7" s="22" t="s">
        <v>19</v>
      </c>
      <c r="C7" s="28">
        <v>1303348.47</v>
      </c>
      <c r="D7" s="23">
        <v>1196364.1399999999</v>
      </c>
      <c r="E7" s="23">
        <v>1344000</v>
      </c>
      <c r="F7" s="24">
        <v>0</v>
      </c>
      <c r="G7" s="24">
        <f t="shared" ref="G7:G8" si="2">(C7+D7+E7)/3+F7</f>
        <v>1281237.5366666666</v>
      </c>
      <c r="H7" s="25">
        <v>1281300</v>
      </c>
      <c r="I7" s="25">
        <f t="shared" si="0"/>
        <v>1281300</v>
      </c>
      <c r="J7" s="25">
        <f t="shared" si="1"/>
        <v>1281300</v>
      </c>
      <c r="K7" s="26" t="s">
        <v>20</v>
      </c>
    </row>
    <row r="8">
      <c r="A8" s="27" t="s">
        <v>21</v>
      </c>
      <c r="B8" s="22" t="s">
        <v>22</v>
      </c>
      <c r="C8" s="23">
        <v>15192940.35</v>
      </c>
      <c r="D8" s="23">
        <v>24834997</v>
      </c>
      <c r="E8" s="23">
        <v>25000000</v>
      </c>
      <c r="F8" s="24">
        <v>0</v>
      </c>
      <c r="G8" s="24">
        <f t="shared" si="2"/>
        <v>21675979.116666667</v>
      </c>
      <c r="H8" s="25">
        <v>21676000</v>
      </c>
      <c r="I8" s="25">
        <f t="shared" si="0"/>
        <v>21676000</v>
      </c>
      <c r="J8" s="25">
        <f t="shared" si="1"/>
        <v>21676000</v>
      </c>
      <c r="K8" s="26" t="s">
        <v>20</v>
      </c>
    </row>
    <row r="9" ht="28.5">
      <c r="A9" s="27" t="s">
        <v>23</v>
      </c>
      <c r="B9" s="22" t="s">
        <v>24</v>
      </c>
      <c r="C9" s="28">
        <v>792</v>
      </c>
      <c r="D9" s="23">
        <v>142056</v>
      </c>
      <c r="E9" s="23">
        <v>80900</v>
      </c>
      <c r="F9" s="24">
        <v>0</v>
      </c>
      <c r="G9" s="24">
        <f>Экспертиза!E13</f>
        <v>79344</v>
      </c>
      <c r="H9" s="25">
        <v>79400</v>
      </c>
      <c r="I9" s="25">
        <f t="shared" si="0"/>
        <v>79400</v>
      </c>
      <c r="J9" s="25">
        <f t="shared" si="1"/>
        <v>79400</v>
      </c>
      <c r="K9" s="26" t="s">
        <v>17</v>
      </c>
    </row>
    <row r="10" ht="42.75">
      <c r="A10" s="27" t="s">
        <v>25</v>
      </c>
      <c r="B10" s="22" t="s">
        <v>26</v>
      </c>
      <c r="C10" s="23">
        <v>275375.54999999999</v>
      </c>
      <c r="D10" s="23">
        <v>263147.69</v>
      </c>
      <c r="E10" s="23">
        <v>283900</v>
      </c>
      <c r="F10" s="24">
        <v>0</v>
      </c>
      <c r="G10" s="24">
        <f t="shared" ref="G10:G36" si="3">(C10+D10+E10)/3+F10</f>
        <v>274141.08000000002</v>
      </c>
      <c r="H10" s="25">
        <v>274200</v>
      </c>
      <c r="I10" s="25">
        <f t="shared" ref="I10:I36" si="4">H10</f>
        <v>274200</v>
      </c>
      <c r="J10" s="25">
        <f t="shared" ref="J10:J36" si="5">I10</f>
        <v>274200</v>
      </c>
      <c r="K10" s="26" t="s">
        <v>20</v>
      </c>
    </row>
    <row r="11" ht="42.75">
      <c r="A11" s="27" t="s">
        <v>27</v>
      </c>
      <c r="B11" s="22" t="s">
        <v>28</v>
      </c>
      <c r="C11" s="28">
        <v>208282.14999999999</v>
      </c>
      <c r="D11" s="23">
        <v>263935.41999999998</v>
      </c>
      <c r="E11" s="23">
        <v>222100</v>
      </c>
      <c r="F11" s="24">
        <v>0</v>
      </c>
      <c r="G11" s="24">
        <f t="shared" si="3"/>
        <v>231439.18999999997</v>
      </c>
      <c r="H11" s="25">
        <v>231500</v>
      </c>
      <c r="I11" s="25">
        <f t="shared" si="4"/>
        <v>231500</v>
      </c>
      <c r="J11" s="25">
        <f t="shared" si="5"/>
        <v>231500</v>
      </c>
      <c r="K11" s="26" t="s">
        <v>20</v>
      </c>
    </row>
    <row r="12" ht="42.75">
      <c r="A12" s="27" t="s">
        <v>29</v>
      </c>
      <c r="B12" s="22" t="s">
        <v>30</v>
      </c>
      <c r="C12" s="23">
        <v>50049.68</v>
      </c>
      <c r="D12" s="23">
        <v>67197.639999999999</v>
      </c>
      <c r="E12" s="23">
        <v>64500</v>
      </c>
      <c r="F12" s="29">
        <v>0</v>
      </c>
      <c r="G12" s="29">
        <f t="shared" si="3"/>
        <v>60582.440000000002</v>
      </c>
      <c r="H12" s="30">
        <v>60600</v>
      </c>
      <c r="I12" s="30">
        <f t="shared" si="4"/>
        <v>60600</v>
      </c>
      <c r="J12" s="30">
        <f t="shared" si="5"/>
        <v>60600</v>
      </c>
      <c r="K12" s="31" t="s">
        <v>20</v>
      </c>
    </row>
    <row r="13" ht="42.75">
      <c r="A13" s="27" t="s">
        <v>31</v>
      </c>
      <c r="B13" s="22" t="s">
        <v>32</v>
      </c>
      <c r="C13" s="28">
        <v>0</v>
      </c>
      <c r="D13" s="23">
        <v>1172.5</v>
      </c>
      <c r="E13" s="23">
        <v>1000</v>
      </c>
      <c r="F13" s="29">
        <v>0</v>
      </c>
      <c r="G13" s="29">
        <f t="shared" si="3"/>
        <v>724.16666666666663</v>
      </c>
      <c r="H13" s="30">
        <v>800</v>
      </c>
      <c r="I13" s="30">
        <f t="shared" si="4"/>
        <v>800</v>
      </c>
      <c r="J13" s="30">
        <f t="shared" si="5"/>
        <v>800</v>
      </c>
      <c r="K13" s="31" t="s">
        <v>20</v>
      </c>
    </row>
    <row r="14" ht="42.75">
      <c r="A14" s="27" t="s">
        <v>33</v>
      </c>
      <c r="B14" s="22" t="s">
        <v>34</v>
      </c>
      <c r="C14" s="23">
        <v>90.260000000000005</v>
      </c>
      <c r="D14" s="23">
        <v>0</v>
      </c>
      <c r="E14" s="23">
        <v>0</v>
      </c>
      <c r="F14" s="29">
        <v>0</v>
      </c>
      <c r="G14" s="29">
        <f t="shared" si="3"/>
        <v>30.08666666666667</v>
      </c>
      <c r="H14" s="30">
        <v>100</v>
      </c>
      <c r="I14" s="30">
        <f t="shared" si="4"/>
        <v>100</v>
      </c>
      <c r="J14" s="30">
        <f t="shared" si="5"/>
        <v>100</v>
      </c>
      <c r="K14" s="31" t="s">
        <v>20</v>
      </c>
    </row>
    <row r="15" ht="42.75">
      <c r="A15" s="27" t="s">
        <v>35</v>
      </c>
      <c r="B15" s="22" t="s">
        <v>36</v>
      </c>
      <c r="C15" s="28">
        <v>0</v>
      </c>
      <c r="D15" s="23">
        <v>0</v>
      </c>
      <c r="E15" s="23">
        <v>1700</v>
      </c>
      <c r="F15" s="29">
        <v>0</v>
      </c>
      <c r="G15" s="29">
        <f t="shared" si="3"/>
        <v>566.66666666666663</v>
      </c>
      <c r="H15" s="30">
        <v>600</v>
      </c>
      <c r="I15" s="30">
        <f t="shared" si="4"/>
        <v>600</v>
      </c>
      <c r="J15" s="30">
        <f t="shared" si="5"/>
        <v>600</v>
      </c>
      <c r="K15" s="31" t="s">
        <v>20</v>
      </c>
    </row>
    <row r="16" ht="42.75">
      <c r="A16" s="27" t="s">
        <v>37</v>
      </c>
      <c r="B16" s="22" t="s">
        <v>38</v>
      </c>
      <c r="C16" s="23">
        <v>250</v>
      </c>
      <c r="D16" s="23">
        <v>0</v>
      </c>
      <c r="E16" s="23">
        <v>0</v>
      </c>
      <c r="F16" s="29">
        <v>0</v>
      </c>
      <c r="G16" s="29">
        <f t="shared" si="3"/>
        <v>83.333333333333329</v>
      </c>
      <c r="H16" s="30">
        <v>100</v>
      </c>
      <c r="I16" s="30">
        <f t="shared" si="4"/>
        <v>100</v>
      </c>
      <c r="J16" s="30">
        <f t="shared" si="5"/>
        <v>100</v>
      </c>
      <c r="K16" s="31" t="s">
        <v>20</v>
      </c>
    </row>
    <row r="17" ht="42.75">
      <c r="A17" s="27" t="s">
        <v>39</v>
      </c>
      <c r="B17" s="22" t="s">
        <v>40</v>
      </c>
      <c r="C17" s="28">
        <v>42073.209999999999</v>
      </c>
      <c r="D17" s="23">
        <v>0</v>
      </c>
      <c r="E17" s="23">
        <v>43800</v>
      </c>
      <c r="F17" s="29">
        <v>0</v>
      </c>
      <c r="G17" s="29">
        <f t="shared" si="3"/>
        <v>28624.403333333332</v>
      </c>
      <c r="H17" s="30">
        <v>28700</v>
      </c>
      <c r="I17" s="30">
        <f t="shared" si="4"/>
        <v>28700</v>
      </c>
      <c r="J17" s="30">
        <f t="shared" si="5"/>
        <v>28700</v>
      </c>
      <c r="K17" s="31" t="s">
        <v>20</v>
      </c>
    </row>
    <row r="18" ht="42.75">
      <c r="A18" s="27" t="s">
        <v>41</v>
      </c>
      <c r="B18" s="22" t="s">
        <v>42</v>
      </c>
      <c r="C18" s="23">
        <v>945895.92000000004</v>
      </c>
      <c r="D18" s="23">
        <v>1548291.21</v>
      </c>
      <c r="E18" s="23">
        <v>910100</v>
      </c>
      <c r="F18" s="29">
        <v>0</v>
      </c>
      <c r="G18" s="29">
        <f t="shared" si="3"/>
        <v>1134762.3766666667</v>
      </c>
      <c r="H18" s="30">
        <v>1134800</v>
      </c>
      <c r="I18" s="30">
        <f t="shared" si="4"/>
        <v>1134800</v>
      </c>
      <c r="J18" s="30">
        <f t="shared" si="5"/>
        <v>1134800</v>
      </c>
      <c r="K18" s="31" t="s">
        <v>20</v>
      </c>
    </row>
    <row r="19" ht="42.75">
      <c r="A19" s="32" t="s">
        <v>43</v>
      </c>
      <c r="B19" s="33" t="s">
        <v>44</v>
      </c>
      <c r="C19" s="28">
        <v>0</v>
      </c>
      <c r="D19" s="23">
        <v>0</v>
      </c>
      <c r="E19" s="23">
        <v>30000</v>
      </c>
      <c r="F19" s="29">
        <v>0</v>
      </c>
      <c r="G19" s="29">
        <f t="shared" si="3"/>
        <v>10000</v>
      </c>
      <c r="H19" s="30">
        <v>10000</v>
      </c>
      <c r="I19" s="30">
        <f t="shared" si="4"/>
        <v>10000</v>
      </c>
      <c r="J19" s="30">
        <f t="shared" si="5"/>
        <v>10000</v>
      </c>
      <c r="K19" s="31" t="s">
        <v>20</v>
      </c>
    </row>
    <row r="20" ht="42.75">
      <c r="A20" s="27" t="s">
        <v>45</v>
      </c>
      <c r="B20" s="22" t="s">
        <v>46</v>
      </c>
      <c r="C20" s="23">
        <v>500</v>
      </c>
      <c r="D20" s="23">
        <v>500</v>
      </c>
      <c r="E20" s="23">
        <v>1000</v>
      </c>
      <c r="F20" s="29">
        <v>0</v>
      </c>
      <c r="G20" s="29">
        <f t="shared" si="3"/>
        <v>666.66666666666663</v>
      </c>
      <c r="H20" s="30">
        <v>700</v>
      </c>
      <c r="I20" s="30">
        <f t="shared" si="4"/>
        <v>700</v>
      </c>
      <c r="J20" s="30">
        <f t="shared" si="5"/>
        <v>700</v>
      </c>
      <c r="K20" s="31" t="s">
        <v>20</v>
      </c>
    </row>
    <row r="21" ht="57">
      <c r="A21" s="27" t="s">
        <v>47</v>
      </c>
      <c r="B21" s="22" t="s">
        <v>48</v>
      </c>
      <c r="C21" s="28">
        <v>0</v>
      </c>
      <c r="D21" s="23">
        <v>0</v>
      </c>
      <c r="E21" s="23">
        <v>500</v>
      </c>
      <c r="F21" s="29">
        <v>0</v>
      </c>
      <c r="G21" s="29">
        <f t="shared" si="3"/>
        <v>166.66666666666666</v>
      </c>
      <c r="H21" s="30">
        <v>200</v>
      </c>
      <c r="I21" s="30">
        <f t="shared" si="4"/>
        <v>200</v>
      </c>
      <c r="J21" s="30">
        <f t="shared" si="5"/>
        <v>200</v>
      </c>
      <c r="K21" s="31" t="s">
        <v>20</v>
      </c>
    </row>
    <row r="22" ht="42.75">
      <c r="A22" s="27" t="s">
        <v>49</v>
      </c>
      <c r="B22" s="22" t="s">
        <v>50</v>
      </c>
      <c r="C22" s="23">
        <v>1.47</v>
      </c>
      <c r="D22" s="23">
        <v>0</v>
      </c>
      <c r="E22" s="23">
        <v>0</v>
      </c>
      <c r="F22" s="29">
        <v>0</v>
      </c>
      <c r="G22" s="29">
        <f t="shared" si="3"/>
        <v>0.48999999999999999</v>
      </c>
      <c r="H22" s="30">
        <v>100</v>
      </c>
      <c r="I22" s="30">
        <f t="shared" si="4"/>
        <v>100</v>
      </c>
      <c r="J22" s="30">
        <f t="shared" si="5"/>
        <v>100</v>
      </c>
      <c r="K22" s="31" t="s">
        <v>20</v>
      </c>
    </row>
    <row r="23" ht="42.75">
      <c r="A23" s="27" t="s">
        <v>51</v>
      </c>
      <c r="B23" s="22" t="s">
        <v>52</v>
      </c>
      <c r="C23" s="28">
        <v>500</v>
      </c>
      <c r="D23" s="23">
        <v>0</v>
      </c>
      <c r="E23" s="23">
        <v>1300</v>
      </c>
      <c r="F23" s="29">
        <v>0</v>
      </c>
      <c r="G23" s="29">
        <f t="shared" si="3"/>
        <v>600</v>
      </c>
      <c r="H23" s="30">
        <v>600</v>
      </c>
      <c r="I23" s="30">
        <f t="shared" si="4"/>
        <v>600</v>
      </c>
      <c r="J23" s="30">
        <f t="shared" si="5"/>
        <v>600</v>
      </c>
      <c r="K23" s="31" t="s">
        <v>20</v>
      </c>
    </row>
    <row r="24" ht="57">
      <c r="A24" s="27" t="s">
        <v>53</v>
      </c>
      <c r="B24" s="22" t="s">
        <v>54</v>
      </c>
      <c r="C24" s="23">
        <v>1000</v>
      </c>
      <c r="D24" s="23">
        <v>6000</v>
      </c>
      <c r="E24" s="23">
        <v>1000</v>
      </c>
      <c r="F24" s="29">
        <v>0</v>
      </c>
      <c r="G24" s="29">
        <f t="shared" si="3"/>
        <v>2666.6666666666665</v>
      </c>
      <c r="H24" s="30">
        <v>2700</v>
      </c>
      <c r="I24" s="30">
        <f t="shared" si="4"/>
        <v>2700</v>
      </c>
      <c r="J24" s="30">
        <f t="shared" si="5"/>
        <v>2700</v>
      </c>
      <c r="K24" s="31" t="s">
        <v>20</v>
      </c>
    </row>
    <row r="25" ht="42.75">
      <c r="A25" s="27" t="s">
        <v>55</v>
      </c>
      <c r="B25" s="22" t="s">
        <v>56</v>
      </c>
      <c r="C25" s="28">
        <v>47049.970000000001</v>
      </c>
      <c r="D25" s="23">
        <v>67747.389999999999</v>
      </c>
      <c r="E25" s="23">
        <v>51600</v>
      </c>
      <c r="F25" s="29">
        <v>0</v>
      </c>
      <c r="G25" s="29">
        <f t="shared" si="3"/>
        <v>55465.78666666666</v>
      </c>
      <c r="H25" s="30">
        <v>55500</v>
      </c>
      <c r="I25" s="30">
        <f t="shared" si="4"/>
        <v>55500</v>
      </c>
      <c r="J25" s="30">
        <f t="shared" si="5"/>
        <v>55500</v>
      </c>
      <c r="K25" s="31" t="s">
        <v>20</v>
      </c>
    </row>
    <row r="26" ht="42.75">
      <c r="A26" s="27" t="s">
        <v>57</v>
      </c>
      <c r="B26" s="22" t="s">
        <v>58</v>
      </c>
      <c r="C26" s="23">
        <v>426090.31</v>
      </c>
      <c r="D26" s="23">
        <v>348169.79999999999</v>
      </c>
      <c r="E26" s="23">
        <v>412200</v>
      </c>
      <c r="F26" s="29">
        <v>0</v>
      </c>
      <c r="G26" s="29">
        <f t="shared" si="3"/>
        <v>395486.70333333331</v>
      </c>
      <c r="H26" s="30">
        <v>395500</v>
      </c>
      <c r="I26" s="30">
        <f t="shared" si="4"/>
        <v>395500</v>
      </c>
      <c r="J26" s="30">
        <f t="shared" si="5"/>
        <v>395500</v>
      </c>
      <c r="K26" s="31" t="s">
        <v>20</v>
      </c>
    </row>
    <row r="27" ht="42.75">
      <c r="A27" s="27" t="s">
        <v>59</v>
      </c>
      <c r="B27" s="22" t="s">
        <v>60</v>
      </c>
      <c r="C27" s="28">
        <v>48.049999999999997</v>
      </c>
      <c r="D27" s="23">
        <v>0</v>
      </c>
      <c r="E27" s="23">
        <v>1300</v>
      </c>
      <c r="F27" s="29">
        <v>0</v>
      </c>
      <c r="G27" s="29">
        <f t="shared" si="3"/>
        <v>449.34999999999997</v>
      </c>
      <c r="H27" s="30">
        <v>500</v>
      </c>
      <c r="I27" s="30">
        <f t="shared" si="4"/>
        <v>500</v>
      </c>
      <c r="J27" s="30">
        <f t="shared" si="5"/>
        <v>500</v>
      </c>
      <c r="K27" s="31" t="s">
        <v>20</v>
      </c>
    </row>
    <row r="28" ht="28.5">
      <c r="A28" s="27" t="s">
        <v>61</v>
      </c>
      <c r="B28" s="22" t="s">
        <v>62</v>
      </c>
      <c r="C28" s="23">
        <v>3000</v>
      </c>
      <c r="D28" s="23">
        <v>8000</v>
      </c>
      <c r="E28" s="23">
        <v>3000</v>
      </c>
      <c r="F28" s="29">
        <v>0</v>
      </c>
      <c r="G28" s="29">
        <f t="shared" si="3"/>
        <v>4666.666666666667</v>
      </c>
      <c r="H28" s="30">
        <v>4700</v>
      </c>
      <c r="I28" s="30">
        <f t="shared" si="4"/>
        <v>4700</v>
      </c>
      <c r="J28" s="30">
        <f t="shared" si="5"/>
        <v>4700</v>
      </c>
      <c r="K28" s="31" t="s">
        <v>20</v>
      </c>
    </row>
    <row r="29" ht="42.75">
      <c r="A29" s="27" t="s">
        <v>63</v>
      </c>
      <c r="B29" s="22" t="s">
        <v>64</v>
      </c>
      <c r="C29" s="28">
        <v>112029.23</v>
      </c>
      <c r="D29" s="23">
        <v>53798.129999999997</v>
      </c>
      <c r="E29" s="23">
        <v>78400</v>
      </c>
      <c r="F29" s="29">
        <v>0</v>
      </c>
      <c r="G29" s="29">
        <f t="shared" si="3"/>
        <v>81409.119999999995</v>
      </c>
      <c r="H29" s="30">
        <v>81500</v>
      </c>
      <c r="I29" s="30">
        <f t="shared" si="4"/>
        <v>81500</v>
      </c>
      <c r="J29" s="30">
        <f t="shared" si="5"/>
        <v>81500</v>
      </c>
      <c r="K29" s="31" t="s">
        <v>20</v>
      </c>
    </row>
    <row r="30" ht="42.75">
      <c r="A30" s="27" t="s">
        <v>65</v>
      </c>
      <c r="B30" s="22" t="s">
        <v>66</v>
      </c>
      <c r="C30" s="23">
        <v>67060.860000000001</v>
      </c>
      <c r="D30" s="23">
        <v>0</v>
      </c>
      <c r="E30" s="23">
        <v>26400</v>
      </c>
      <c r="F30" s="29">
        <v>0</v>
      </c>
      <c r="G30" s="29">
        <f t="shared" si="3"/>
        <v>31153.619999999999</v>
      </c>
      <c r="H30" s="30">
        <v>31200</v>
      </c>
      <c r="I30" s="30">
        <f t="shared" si="4"/>
        <v>31200</v>
      </c>
      <c r="J30" s="30">
        <f t="shared" si="5"/>
        <v>31200</v>
      </c>
      <c r="K30" s="31" t="s">
        <v>20</v>
      </c>
    </row>
    <row r="31" ht="28.5">
      <c r="A31" s="27" t="s">
        <v>67</v>
      </c>
      <c r="B31" s="22" t="s">
        <v>68</v>
      </c>
      <c r="C31" s="28">
        <v>49100</v>
      </c>
      <c r="D31" s="23">
        <v>151700</v>
      </c>
      <c r="E31" s="23">
        <v>220100</v>
      </c>
      <c r="F31" s="29">
        <v>0</v>
      </c>
      <c r="G31" s="29">
        <f t="shared" si="3"/>
        <v>140300</v>
      </c>
      <c r="H31" s="30">
        <v>140300</v>
      </c>
      <c r="I31" s="30">
        <f t="shared" si="4"/>
        <v>140300</v>
      </c>
      <c r="J31" s="30">
        <f t="shared" si="5"/>
        <v>140300</v>
      </c>
      <c r="K31" s="31" t="s">
        <v>20</v>
      </c>
    </row>
    <row r="32" ht="42.75">
      <c r="A32" s="27" t="s">
        <v>69</v>
      </c>
      <c r="B32" s="22" t="s">
        <v>70</v>
      </c>
      <c r="C32" s="23">
        <v>430662.21999999997</v>
      </c>
      <c r="D32" s="23">
        <v>2160110.2200000002</v>
      </c>
      <c r="E32" s="23">
        <v>557600</v>
      </c>
      <c r="F32" s="29">
        <v>0</v>
      </c>
      <c r="G32" s="29">
        <f t="shared" si="3"/>
        <v>1049457.4800000002</v>
      </c>
      <c r="H32" s="30">
        <v>1049500</v>
      </c>
      <c r="I32" s="30">
        <f t="shared" si="4"/>
        <v>1049500</v>
      </c>
      <c r="J32" s="30">
        <f t="shared" si="5"/>
        <v>1049500</v>
      </c>
      <c r="K32" s="31" t="s">
        <v>20</v>
      </c>
    </row>
    <row r="33" ht="75" customHeight="1">
      <c r="A33" s="27" t="s">
        <v>71</v>
      </c>
      <c r="B33" s="22" t="s">
        <v>72</v>
      </c>
      <c r="C33" s="28">
        <v>3876.5999999999999</v>
      </c>
      <c r="D33" s="23">
        <v>241095.76999999999</v>
      </c>
      <c r="E33" s="23">
        <v>50200</v>
      </c>
      <c r="F33" s="29">
        <v>0</v>
      </c>
      <c r="G33" s="29">
        <f t="shared" si="3"/>
        <v>98390.789999999994</v>
      </c>
      <c r="H33" s="30">
        <v>98400</v>
      </c>
      <c r="I33" s="30">
        <f t="shared" si="4"/>
        <v>98400</v>
      </c>
      <c r="J33" s="30">
        <f t="shared" si="5"/>
        <v>98400</v>
      </c>
      <c r="K33" s="31" t="s">
        <v>20</v>
      </c>
    </row>
    <row r="34" ht="28.5">
      <c r="A34" s="27" t="s">
        <v>73</v>
      </c>
      <c r="B34" s="22" t="s">
        <v>74</v>
      </c>
      <c r="C34" s="23">
        <v>19222.709999999999</v>
      </c>
      <c r="D34" s="23">
        <v>41677.709999999999</v>
      </c>
      <c r="E34" s="23">
        <v>27300</v>
      </c>
      <c r="F34" s="29">
        <v>0</v>
      </c>
      <c r="G34" s="29">
        <f t="shared" si="3"/>
        <v>29400.139999999999</v>
      </c>
      <c r="H34" s="30">
        <v>29400</v>
      </c>
      <c r="I34" s="30">
        <f t="shared" si="4"/>
        <v>29400</v>
      </c>
      <c r="J34" s="30">
        <f t="shared" si="5"/>
        <v>29400</v>
      </c>
      <c r="K34" s="31" t="s">
        <v>20</v>
      </c>
    </row>
    <row r="35">
      <c r="A35" s="27" t="s">
        <v>75</v>
      </c>
      <c r="B35" s="22" t="s">
        <v>76</v>
      </c>
      <c r="C35" s="28">
        <v>0</v>
      </c>
      <c r="D35" s="23">
        <v>0</v>
      </c>
      <c r="E35" s="23">
        <v>0</v>
      </c>
      <c r="F35" s="29">
        <v>0</v>
      </c>
      <c r="G35" s="29">
        <f t="shared" si="3"/>
        <v>0</v>
      </c>
      <c r="H35" s="30">
        <v>0</v>
      </c>
      <c r="I35" s="30">
        <f t="shared" si="4"/>
        <v>0</v>
      </c>
      <c r="J35" s="30">
        <f t="shared" si="5"/>
        <v>0</v>
      </c>
      <c r="K35" s="31" t="s">
        <v>20</v>
      </c>
    </row>
    <row r="36" ht="42" customHeight="1">
      <c r="A36" s="27" t="s">
        <v>77</v>
      </c>
      <c r="B36" s="22" t="s">
        <v>78</v>
      </c>
      <c r="C36" s="23">
        <v>0</v>
      </c>
      <c r="D36" s="23">
        <v>0</v>
      </c>
      <c r="E36" s="23">
        <v>0</v>
      </c>
      <c r="F36" s="29">
        <v>0</v>
      </c>
      <c r="G36" s="29">
        <f t="shared" si="3"/>
        <v>0</v>
      </c>
      <c r="H36" s="30">
        <v>0</v>
      </c>
      <c r="I36" s="30">
        <f t="shared" si="4"/>
        <v>0</v>
      </c>
      <c r="J36" s="30">
        <f t="shared" si="5"/>
        <v>0</v>
      </c>
      <c r="K36" s="31" t="s">
        <v>79</v>
      </c>
    </row>
    <row r="37" s="17" customFormat="1" ht="14.25">
      <c r="A37" s="34" t="s">
        <v>80</v>
      </c>
      <c r="B37" s="35"/>
      <c r="C37" s="36"/>
      <c r="D37" s="36"/>
      <c r="E37" s="36"/>
      <c r="F37" s="35"/>
      <c r="G37" s="37"/>
      <c r="H37" s="38">
        <f>SUM(H6:H36)</f>
        <v>26835600</v>
      </c>
      <c r="I37" s="38">
        <f t="shared" ref="I37:J37" si="6">SUM(I6:I36)</f>
        <v>26835600</v>
      </c>
      <c r="J37" s="38">
        <f t="shared" si="6"/>
        <v>26835600</v>
      </c>
      <c r="K37" s="39"/>
    </row>
    <row r="39" ht="46.5" customHeight="1"/>
    <row r="40">
      <c r="A40" s="2" t="s">
        <v>81</v>
      </c>
      <c r="B40" s="40" t="s">
        <v>82</v>
      </c>
      <c r="C40" s="41"/>
    </row>
  </sheetData>
  <mergeCells count="11">
    <mergeCell ref="A2:K2"/>
    <mergeCell ref="A4:A5"/>
    <mergeCell ref="B4:B5"/>
    <mergeCell ref="C4:E4"/>
    <mergeCell ref="F4:F5"/>
    <mergeCell ref="G4:G5"/>
    <mergeCell ref="H4:H5"/>
    <mergeCell ref="I4:I5"/>
    <mergeCell ref="J4:J5"/>
    <mergeCell ref="K4:K5"/>
    <mergeCell ref="A37:G37"/>
  </mergeCells>
  <printOptions headings="0" gridLines="0"/>
  <pageMargins left="0.39370078740157477" right="0.39370078740157477" top="0.39370078740157477" bottom="0.39370078740157477" header="0" footer="0"/>
  <pageSetup paperSize="9" scale="49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H9" activeCellId="0" sqref="H9"/>
    </sheetView>
  </sheetViews>
  <sheetFormatPr defaultRowHeight="14.25"/>
  <cols>
    <col customWidth="1" min="1" max="1" style="42" width="48"/>
    <col customWidth="1" min="2" max="2" style="42" width="46.140625"/>
    <col customWidth="1" min="3" max="3" style="42" width="25.7109375"/>
    <col customWidth="1" min="4" max="4" style="42" width="20.85546875"/>
    <col min="5" max="16384" style="42" width="9.140625"/>
  </cols>
  <sheetData>
    <row r="2" ht="84" customHeight="1">
      <c r="A2" s="43" t="s">
        <v>1</v>
      </c>
      <c r="B2" s="43"/>
      <c r="C2" s="43"/>
      <c r="D2" s="43"/>
      <c r="E2" s="44"/>
    </row>
    <row r="3">
      <c r="A3" s="45"/>
      <c r="B3" s="45"/>
      <c r="C3" s="45"/>
      <c r="D3" s="45"/>
      <c r="E3" s="44"/>
    </row>
    <row r="4" ht="58.5" customHeight="1">
      <c r="A4" s="46" t="s">
        <v>16</v>
      </c>
      <c r="B4" s="46"/>
      <c r="C4" s="46"/>
      <c r="D4" s="46"/>
      <c r="E4" s="44"/>
    </row>
    <row r="5">
      <c r="A5" s="47" t="s">
        <v>83</v>
      </c>
      <c r="B5" s="47"/>
      <c r="C5" s="47"/>
      <c r="D5" s="47"/>
      <c r="E5" s="44"/>
    </row>
    <row r="7" ht="39.75" customHeight="1">
      <c r="A7" s="48" t="s">
        <v>84</v>
      </c>
      <c r="B7" s="48" t="s">
        <v>85</v>
      </c>
      <c r="C7" s="48" t="s">
        <v>86</v>
      </c>
      <c r="D7" s="48" t="s">
        <v>87</v>
      </c>
    </row>
    <row r="8" s="49" customFormat="1" ht="17.25">
      <c r="A8" s="48">
        <v>3</v>
      </c>
      <c r="B8" s="50">
        <v>4629.2399999999998</v>
      </c>
      <c r="C8" s="48">
        <v>12</v>
      </c>
      <c r="D8" s="50">
        <f>A8*B8*C8</f>
        <v>166652.63999999998</v>
      </c>
    </row>
  </sheetData>
  <mergeCells count="3">
    <mergeCell ref="A2:D2"/>
    <mergeCell ref="A4:D4"/>
    <mergeCell ref="A5:D5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100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A5" activeCellId="0" sqref="A5:G5"/>
    </sheetView>
  </sheetViews>
  <sheetFormatPr defaultRowHeight="14.25"/>
  <cols>
    <col customWidth="1" min="1" max="1" width="36.42578125"/>
    <col customWidth="1" min="2" max="7" width="12.5703125"/>
  </cols>
  <sheetData>
    <row r="1">
      <c r="A1" s="1"/>
      <c r="B1" s="1"/>
      <c r="C1" s="1"/>
      <c r="D1" s="1"/>
      <c r="E1" s="1"/>
      <c r="F1" s="1"/>
      <c r="G1" s="5" t="s">
        <v>88</v>
      </c>
    </row>
    <row r="2" ht="56.25" customHeight="1">
      <c r="A2" s="51" t="s">
        <v>1</v>
      </c>
      <c r="B2" s="51"/>
      <c r="C2" s="51"/>
      <c r="D2" s="51"/>
      <c r="E2" s="51"/>
      <c r="F2" s="51"/>
      <c r="G2" s="51"/>
    </row>
    <row r="3" ht="15">
      <c r="A3" s="51"/>
      <c r="B3" s="51"/>
      <c r="C3" s="51"/>
      <c r="D3" s="51"/>
      <c r="E3" s="51"/>
      <c r="F3" s="51"/>
      <c r="G3" s="51"/>
    </row>
    <row r="4" ht="28.5" customHeight="1">
      <c r="A4" s="52" t="s">
        <v>24</v>
      </c>
      <c r="B4" s="52"/>
      <c r="C4" s="52"/>
      <c r="D4" s="52"/>
      <c r="E4" s="52"/>
      <c r="F4" s="52"/>
      <c r="G4" s="52"/>
    </row>
    <row r="5">
      <c r="A5" s="53" t="s">
        <v>83</v>
      </c>
      <c r="B5" s="53"/>
      <c r="C5" s="53"/>
      <c r="D5" s="53"/>
      <c r="E5" s="53"/>
      <c r="F5" s="53"/>
      <c r="G5" s="53"/>
    </row>
    <row r="6">
      <c r="A6" s="1"/>
      <c r="B6" s="1"/>
      <c r="C6" s="1"/>
      <c r="D6" s="1"/>
      <c r="E6" s="1"/>
      <c r="F6" s="1"/>
      <c r="G6" s="1"/>
    </row>
    <row r="7" ht="33" customHeight="1">
      <c r="A7" s="11" t="s">
        <v>89</v>
      </c>
      <c r="B7" s="16" t="s">
        <v>90</v>
      </c>
      <c r="C7" s="16"/>
      <c r="D7" s="16"/>
      <c r="E7" s="16" t="s">
        <v>91</v>
      </c>
      <c r="F7" s="16"/>
      <c r="G7" s="16"/>
    </row>
    <row r="8">
      <c r="A8" s="11"/>
      <c r="B8" s="54" t="s">
        <v>92</v>
      </c>
      <c r="C8" s="54" t="s">
        <v>8</v>
      </c>
      <c r="D8" s="54" t="s">
        <v>9</v>
      </c>
      <c r="E8" s="54" t="s">
        <v>92</v>
      </c>
      <c r="F8" s="54" t="s">
        <v>8</v>
      </c>
      <c r="G8" s="54" t="s">
        <v>9</v>
      </c>
    </row>
    <row r="9">
      <c r="A9" s="55">
        <v>792</v>
      </c>
      <c r="B9" s="56">
        <v>2</v>
      </c>
      <c r="C9" s="57">
        <f>B9</f>
        <v>2</v>
      </c>
      <c r="D9" s="56">
        <f>B9</f>
        <v>2</v>
      </c>
      <c r="E9" s="58">
        <f>B9*A9</f>
        <v>1584</v>
      </c>
      <c r="F9" s="59">
        <f>E9</f>
        <v>1584</v>
      </c>
      <c r="G9" s="59">
        <f>E9</f>
        <v>1584</v>
      </c>
    </row>
    <row r="10">
      <c r="A10" s="55">
        <v>7920</v>
      </c>
      <c r="B10" s="56">
        <v>1</v>
      </c>
      <c r="C10" s="56">
        <f t="shared" ref="C10:C12" si="7">B10</f>
        <v>1</v>
      </c>
      <c r="D10" s="57">
        <f t="shared" ref="D10:D12" si="8">B10</f>
        <v>1</v>
      </c>
      <c r="E10" s="59">
        <f t="shared" ref="E10:E12" si="9">B10*A10</f>
        <v>7920</v>
      </c>
      <c r="F10" s="58">
        <f t="shared" ref="F10:F12" si="10">E10</f>
        <v>7920</v>
      </c>
      <c r="G10" s="59">
        <f t="shared" ref="G10:G12" si="11">E10</f>
        <v>7920</v>
      </c>
    </row>
    <row r="11">
      <c r="A11" s="55">
        <v>69840</v>
      </c>
      <c r="B11" s="56">
        <v>1</v>
      </c>
      <c r="C11" s="57">
        <f t="shared" si="7"/>
        <v>1</v>
      </c>
      <c r="D11" s="56">
        <f t="shared" si="8"/>
        <v>1</v>
      </c>
      <c r="E11" s="58">
        <f t="shared" si="9"/>
        <v>69840</v>
      </c>
      <c r="F11" s="59">
        <f t="shared" si="10"/>
        <v>69840</v>
      </c>
      <c r="G11" s="59">
        <f t="shared" si="11"/>
        <v>69840</v>
      </c>
    </row>
    <row r="12">
      <c r="A12" s="55">
        <v>767750</v>
      </c>
      <c r="B12" s="56">
        <v>0</v>
      </c>
      <c r="C12" s="56">
        <f t="shared" si="7"/>
        <v>0</v>
      </c>
      <c r="D12" s="57">
        <f t="shared" si="8"/>
        <v>0</v>
      </c>
      <c r="E12" s="59">
        <f t="shared" si="9"/>
        <v>0</v>
      </c>
      <c r="F12" s="58">
        <f t="shared" si="10"/>
        <v>0</v>
      </c>
      <c r="G12" s="59">
        <f t="shared" si="11"/>
        <v>0</v>
      </c>
    </row>
    <row r="13">
      <c r="A13" s="60" t="s">
        <v>93</v>
      </c>
      <c r="B13" s="61">
        <f>B9+B10+B11+B12</f>
        <v>4</v>
      </c>
      <c r="C13" s="61">
        <f t="shared" ref="C13:G13" si="12">C9+C10+C11+C12</f>
        <v>4</v>
      </c>
      <c r="D13" s="61">
        <f t="shared" si="12"/>
        <v>4</v>
      </c>
      <c r="E13" s="62">
        <f t="shared" si="12"/>
        <v>79344</v>
      </c>
      <c r="F13" s="62">
        <f t="shared" si="12"/>
        <v>79344</v>
      </c>
      <c r="G13" s="62">
        <f t="shared" si="12"/>
        <v>79344</v>
      </c>
    </row>
  </sheetData>
  <mergeCells count="6">
    <mergeCell ref="A2:G2"/>
    <mergeCell ref="A4:G4"/>
    <mergeCell ref="A5:G5"/>
    <mergeCell ref="A7:A8"/>
    <mergeCell ref="B7:D7"/>
    <mergeCell ref="E7:G7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81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Приходько Вера Владимировна</dc:creator>
  <cp:revision>5</cp:revision>
  <dcterms:created xsi:type="dcterms:W3CDTF">2024-06-19T03:54:55Z</dcterms:created>
  <dcterms:modified xsi:type="dcterms:W3CDTF">2025-06-18T10:19:08Z</dcterms:modified>
</cp:coreProperties>
</file>